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Yeni klasör (3)\Eylül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I42" i="1"/>
  <c r="G42" i="1"/>
  <c r="H42" i="1" s="1"/>
  <c r="F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L29" i="1" s="1"/>
  <c r="J29" i="1"/>
  <c r="G29" i="1"/>
  <c r="I29" i="1" s="1"/>
  <c r="F29" i="1"/>
  <c r="C29" i="1"/>
  <c r="D29" i="1" s="1"/>
  <c r="B29" i="1"/>
  <c r="M28" i="1"/>
  <c r="L28" i="1"/>
  <c r="I28" i="1"/>
  <c r="H28" i="1"/>
  <c r="E28" i="1"/>
  <c r="D28" i="1"/>
  <c r="M27" i="1"/>
  <c r="K27" i="1"/>
  <c r="L27" i="1" s="1"/>
  <c r="J27" i="1"/>
  <c r="G27" i="1"/>
  <c r="I27" i="1" s="1"/>
  <c r="F27" i="1"/>
  <c r="E27" i="1"/>
  <c r="C27" i="1"/>
  <c r="D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L23" i="1" s="1"/>
  <c r="J23" i="1"/>
  <c r="G23" i="1"/>
  <c r="I23" i="1" s="1"/>
  <c r="F23" i="1"/>
  <c r="F22" i="1" s="1"/>
  <c r="C23" i="1"/>
  <c r="D23" i="1" s="1"/>
  <c r="B23" i="1"/>
  <c r="J22" i="1"/>
  <c r="G22" i="1"/>
  <c r="H22" i="1" s="1"/>
  <c r="B22" i="1"/>
  <c r="M21" i="1"/>
  <c r="L21" i="1"/>
  <c r="I21" i="1"/>
  <c r="H21" i="1"/>
  <c r="E21" i="1"/>
  <c r="D21" i="1"/>
  <c r="K20" i="1"/>
  <c r="M20" i="1" s="1"/>
  <c r="J20" i="1"/>
  <c r="I20" i="1"/>
  <c r="G20" i="1"/>
  <c r="H20" i="1" s="1"/>
  <c r="F20" i="1"/>
  <c r="C20" i="1"/>
  <c r="E20" i="1" s="1"/>
  <c r="B20" i="1"/>
  <c r="M19" i="1"/>
  <c r="L19" i="1"/>
  <c r="I19" i="1"/>
  <c r="H19" i="1"/>
  <c r="E19" i="1"/>
  <c r="D19" i="1"/>
  <c r="K18" i="1"/>
  <c r="L18" i="1" s="1"/>
  <c r="J18" i="1"/>
  <c r="G18" i="1"/>
  <c r="I18" i="1" s="1"/>
  <c r="F18" i="1"/>
  <c r="C18" i="1"/>
  <c r="D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J8" i="1" s="1"/>
  <c r="J44" i="1" s="1"/>
  <c r="J45" i="1" s="1"/>
  <c r="G9" i="1"/>
  <c r="H9" i="1" s="1"/>
  <c r="F9" i="1"/>
  <c r="C9" i="1"/>
  <c r="E9" i="1" s="1"/>
  <c r="B9" i="1"/>
  <c r="B8" i="1" s="1"/>
  <c r="B44" i="1" s="1"/>
  <c r="B45" i="1" s="1"/>
  <c r="K8" i="1"/>
  <c r="L8" i="1" s="1"/>
  <c r="F8" i="1"/>
  <c r="C8" i="1"/>
  <c r="D8" i="1" l="1"/>
  <c r="F44" i="1"/>
  <c r="F45" i="1" s="1"/>
  <c r="I9" i="1"/>
  <c r="E23" i="1"/>
  <c r="M29" i="1"/>
  <c r="D20" i="1"/>
  <c r="L20" i="1"/>
  <c r="H27" i="1"/>
  <c r="E29" i="1"/>
  <c r="E18" i="1"/>
  <c r="M18" i="1"/>
  <c r="I22" i="1"/>
  <c r="D9" i="1"/>
  <c r="L9" i="1"/>
  <c r="H18" i="1"/>
  <c r="H23" i="1"/>
  <c r="H29" i="1"/>
  <c r="D42" i="1"/>
  <c r="L42" i="1"/>
  <c r="M8" i="1"/>
  <c r="K22" i="1"/>
  <c r="K44" i="1" s="1"/>
  <c r="C44" i="1"/>
  <c r="E8" i="1"/>
  <c r="M23" i="1"/>
  <c r="G8" i="1"/>
  <c r="C22" i="1"/>
  <c r="M44" i="1" l="1"/>
  <c r="L44" i="1"/>
  <c r="K45" i="1"/>
  <c r="I8" i="1"/>
  <c r="G44" i="1"/>
  <c r="H8" i="1"/>
  <c r="E44" i="1"/>
  <c r="D44" i="1"/>
  <c r="C45" i="1"/>
  <c r="M22" i="1"/>
  <c r="L22" i="1"/>
  <c r="E22" i="1"/>
  <c r="D22" i="1"/>
  <c r="E45" i="1" l="1"/>
  <c r="D45" i="1"/>
  <c r="G45" i="1"/>
  <c r="I44" i="1"/>
  <c r="H44" i="1"/>
  <c r="M45" i="1"/>
  <c r="L45" i="1"/>
  <c r="I45" i="1" l="1"/>
  <c r="H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<sst xmlns="http://schemas.openxmlformats.org/spreadsheetml/2006/main" count="55" uniqueCount="54">
  <si>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</si>
  <si>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</si>
  <si>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</si>
  <si>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</si>
  <si>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</si>
  <si>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</si>
  <si>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</si>
  <si>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</si>
  <si>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</si>
  <si>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</si>
  <si>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</si>
  <si>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</si>
  <si>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</si>
  <si>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</si>
  <si>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</si>
  <si>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</si>
  <si>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</si>
  <si>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</si>
  <si>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</si>
  <si>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</si>
  <si>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</si>
  <si>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</si>
  <si>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</si>
  <si>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</si>
  <si>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</si>
  <si>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</si>
  <si>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</si>
  <si>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</si>
  <si>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</si>
  <si>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</si>
  <si>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</si>
  <si>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</si>
  <si>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</si>
  <si>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</si>
  <si>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</si>
  <si>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</si>
  <si>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</si>
  <si>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</si>
  <si>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</si>
  <si>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</si>
  <si>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</si>
  <si>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</si>
  <si>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</si>
  <si>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</si>
  <si>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Share(20)  (%)</t>
  </si>
  <si>
    <t>2019 - 2020</t>
  </si>
  <si>
    <t xml:space="preserve"> Share (20)  (%)</t>
  </si>
  <si>
    <t xml:space="preserve"> Share(20)  (%)</t>
  </si>
  <si>
    <t>2020 - 2021</t>
  </si>
  <si>
    <t>Change   ('21/'20)</t>
  </si>
  <si>
    <t>Change    ('21/'20)</t>
  </si>
  <si>
    <t>1 - 31 AUGUST EXPORT FIGURES</t>
  </si>
  <si>
    <t>1 - 31 AUGUST</t>
  </si>
  <si>
    <t>1st JANUARY  -  31th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</si>
</sst>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B8" sqref="B8:M46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6" t="s">
        <v>51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">
      <c r="A6" s="3"/>
      <c r="B6" s="32" t="s">
        <v>52</v>
      </c>
      <c r="C6" s="32"/>
      <c r="D6" s="32"/>
      <c r="E6" s="32"/>
      <c r="F6" s="32" t="s">
        <v>53</v>
      </c>
      <c r="G6" s="32"/>
      <c r="H6" s="32"/>
      <c r="I6" s="32"/>
      <c r="J6" s="32" t="s">
        <v>40</v>
      </c>
      <c r="K6" s="32"/>
      <c r="L6" s="32"/>
      <c r="M6" s="32"/>
    </row>
    <row r="7" spans="1:13" ht="30" x14ac:dyDescent="0.25">
      <c r="A7" s="4" t="s">
        <v>27</v>
      </c>
      <c r="B7" s="5">
        <v>2020</v>
      </c>
      <c r="C7" s="6">
        <v>2021</v>
      </c>
      <c r="D7" s="7" t="s">
        <v>49</v>
      </c>
      <c r="E7" s="7" t="s">
        <v>47</v>
      </c>
      <c r="F7" s="5">
        <v>2020</v>
      </c>
      <c r="G7" s="6">
        <v>2021</v>
      </c>
      <c r="H7" s="7" t="s">
        <v>50</v>
      </c>
      <c r="I7" s="7" t="s">
        <v>44</v>
      </c>
      <c r="J7" s="5" t="s">
        <v>45</v>
      </c>
      <c r="K7" s="5" t="s">
        <v>48</v>
      </c>
      <c r="L7" s="7" t="s">
        <v>50</v>
      </c>
      <c r="M7" s="7" t="s">
        <v>46</v>
      </c>
    </row>
    <row r="8" spans="1:13" ht="16.5" x14ac:dyDescent="0.25">
      <c r="A8" s="13" t="s">
        <v>28</v>
      </c>
      <c r="B8" s="25">
        <f>B9+B18+B20</f>
        <v>1678824.69444</v>
      </c>
      <c r="C8" s="25">
        <f>C9+C18+C20</f>
        <v>2324669.4914900004</v>
      </c>
      <c r="D8" s="26">
        <f t="shared" ref="D8:D46" si="0">(C8-B8)/B8*100</f>
        <v>38.470055818748413</v>
      </c>
      <c r="E8" s="26">
        <f t="shared" ref="E8:E44" si="1">C8/C$46*100</f>
        <v>12.291830080008339</v>
      </c>
      <c r="F8" s="25">
        <f>F9+F18+F20</f>
        <v>14895469.133130003</v>
      </c>
      <c r="G8" s="25">
        <f>G9+G18+G20</f>
        <v>17953412.906120002</v>
      </c>
      <c r="H8" s="26">
        <f t="shared" ref="H8:H46" si="2">(G8-F8)/F8*100</f>
        <v>20.529355239900593</v>
      </c>
      <c r="I8" s="26">
        <f t="shared" ref="I8:I44" si="3">G8/G$46*100</f>
        <v>12.802168843404607</v>
      </c>
      <c r="J8" s="25">
        <f>J9+J18+J20</f>
        <v>24002043.540229999</v>
      </c>
      <c r="K8" s="25">
        <f>K9+K18+K20</f>
        <v>27403489.254760001</v>
      </c>
      <c r="L8" s="26">
        <f t="shared" ref="L8:L46" si="4">(K8-J8)/J8*100</f>
        <v>14.171483810654767</v>
      </c>
      <c r="M8" s="26">
        <f t="shared" ref="M8:M44" si="5">K8/K$46*100</f>
        <v>13.208464146876809</v>
      </c>
    </row>
    <row r="9" spans="1:13" ht="15.75" x14ac:dyDescent="0.25">
      <c r="A9" s="8" t="s">
        <v>29</v>
      </c>
      <c r="B9" s="25">
        <f>B10+B11+B12+B13+B14+B15+B16+B17</f>
        <v>1072617.5773199999</v>
      </c>
      <c r="C9" s="25">
        <f>C10+C11+C12+C13+C14+C15+C16+C17</f>
        <v>1431495.9590900003</v>
      </c>
      <c r="D9" s="26">
        <f t="shared" si="0"/>
        <v>33.458185783854091</v>
      </c>
      <c r="E9" s="26">
        <f t="shared" si="1"/>
        <v>7.5691211820717168</v>
      </c>
      <c r="F9" s="25">
        <f>F10+F11+F12+F13+F14+F15+F16+F17</f>
        <v>9940981.1291200016</v>
      </c>
      <c r="G9" s="25">
        <f>G10+G11+G12+G13+G14+G15+G16+G17</f>
        <v>11548002.667540003</v>
      </c>
      <c r="H9" s="26">
        <f t="shared" si="2"/>
        <v>16.165623066244152</v>
      </c>
      <c r="I9" s="26">
        <f t="shared" si="3"/>
        <v>8.2346170461850186</v>
      </c>
      <c r="J9" s="25">
        <f>J10+J11+J12+J13+J14+J15+J16+J17</f>
        <v>16230591.922569999</v>
      </c>
      <c r="K9" s="25">
        <f>K10+K11+K12+K13+K14+K15+K16+K17</f>
        <v>17938437.519590002</v>
      </c>
      <c r="L9" s="26">
        <f t="shared" si="4"/>
        <v>10.522386399507091</v>
      </c>
      <c r="M9" s="26">
        <f t="shared" si="5"/>
        <v>8.6463153150228056</v>
      </c>
    </row>
    <row r="10" spans="1:13" ht="14.25" x14ac:dyDescent="0.2">
      <c r="A10" s="9" t="s">
        <v>5</v>
      </c>
      <c r="B10" s="27">
        <v>544244.33328999998</v>
      </c>
      <c r="C10" s="27">
        <v>783154.15393999999</v>
      </c>
      <c r="D10" s="28">
        <f t="shared" si="0"/>
        <v>43.89753021510969</v>
      </c>
      <c r="E10" s="28">
        <f t="shared" si="1"/>
        <v>4.1409748017612245</v>
      </c>
      <c r="F10" s="27">
        <v>4604870.8681600001</v>
      </c>
      <c r="G10" s="27">
        <v>5579519.7131599998</v>
      </c>
      <c r="H10" s="28">
        <f t="shared" si="2"/>
        <v>21.165606439458028</v>
      </c>
      <c r="I10" s="28">
        <f t="shared" si="3"/>
        <v>3.9786281197058382</v>
      </c>
      <c r="J10" s="27">
        <v>7120578.2435299996</v>
      </c>
      <c r="K10" s="27">
        <v>8266838.6126199998</v>
      </c>
      <c r="L10" s="28">
        <f t="shared" si="4"/>
        <v>16.097855116352825</v>
      </c>
      <c r="M10" s="28">
        <f t="shared" si="5"/>
        <v>3.9846108795740798</v>
      </c>
    </row>
    <row r="11" spans="1:13" ht="14.25" x14ac:dyDescent="0.2">
      <c r="A11" s="9" t="s">
        <v>4</v>
      </c>
      <c r="B11" s="27">
        <v>129732.23796</v>
      </c>
      <c r="C11" s="27">
        <v>148312.12077000001</v>
      </c>
      <c r="D11" s="28">
        <f t="shared" si="0"/>
        <v>14.321716099377472</v>
      </c>
      <c r="E11" s="28">
        <f t="shared" si="1"/>
        <v>0.78420927963486264</v>
      </c>
      <c r="F11" s="27">
        <v>1493351.55436</v>
      </c>
      <c r="G11" s="27">
        <v>1786117.1374900001</v>
      </c>
      <c r="H11" s="28">
        <f t="shared" si="2"/>
        <v>19.604598948937351</v>
      </c>
      <c r="I11" s="28">
        <f t="shared" si="3"/>
        <v>1.273639351348669</v>
      </c>
      <c r="J11" s="27">
        <v>2547299.2755100001</v>
      </c>
      <c r="K11" s="27">
        <v>3022764.2245800002</v>
      </c>
      <c r="L11" s="28">
        <f t="shared" si="4"/>
        <v>18.665453001191086</v>
      </c>
      <c r="M11" s="28">
        <f t="shared" si="5"/>
        <v>1.4569704067116793</v>
      </c>
    </row>
    <row r="12" spans="1:13" ht="14.25" x14ac:dyDescent="0.2">
      <c r="A12" s="9" t="s">
        <v>2</v>
      </c>
      <c r="B12" s="27">
        <v>130630.71979</v>
      </c>
      <c r="C12" s="27">
        <v>180300.54195000001</v>
      </c>
      <c r="D12" s="28">
        <f t="shared" si="0"/>
        <v>38.023079287818732</v>
      </c>
      <c r="E12" s="28">
        <f t="shared" si="1"/>
        <v>0.95334998506059598</v>
      </c>
      <c r="F12" s="27">
        <v>1032031.7263</v>
      </c>
      <c r="G12" s="27">
        <v>1268276.2003299999</v>
      </c>
      <c r="H12" s="28">
        <f t="shared" si="2"/>
        <v>22.891202664570638</v>
      </c>
      <c r="I12" s="28">
        <f t="shared" si="3"/>
        <v>0.90437880204724208</v>
      </c>
      <c r="J12" s="27">
        <v>1599822.5426700001</v>
      </c>
      <c r="K12" s="27">
        <v>1919098.74076</v>
      </c>
      <c r="L12" s="28">
        <f t="shared" si="4"/>
        <v>19.956975825403021</v>
      </c>
      <c r="M12" s="28">
        <f t="shared" si="5"/>
        <v>0.92500435532098779</v>
      </c>
    </row>
    <row r="13" spans="1:13" ht="14.25" x14ac:dyDescent="0.2">
      <c r="A13" s="9" t="s">
        <v>3</v>
      </c>
      <c r="B13" s="27">
        <v>84827.392730000007</v>
      </c>
      <c r="C13" s="27">
        <v>113948.2781</v>
      </c>
      <c r="D13" s="28">
        <f t="shared" si="0"/>
        <v>34.329577313179769</v>
      </c>
      <c r="E13" s="28">
        <f t="shared" si="1"/>
        <v>0.60250838987739175</v>
      </c>
      <c r="F13" s="27">
        <v>778718.15475999995</v>
      </c>
      <c r="G13" s="27">
        <v>870535.49462000001</v>
      </c>
      <c r="H13" s="28">
        <f t="shared" si="2"/>
        <v>11.79083077731738</v>
      </c>
      <c r="I13" s="28">
        <f t="shared" si="3"/>
        <v>0.62075898574710198</v>
      </c>
      <c r="J13" s="27">
        <v>1396163.9545</v>
      </c>
      <c r="K13" s="27">
        <v>1490302.92552</v>
      </c>
      <c r="L13" s="28">
        <f t="shared" si="4"/>
        <v>6.742687398323036</v>
      </c>
      <c r="M13" s="28">
        <f t="shared" si="5"/>
        <v>0.71832504892774962</v>
      </c>
    </row>
    <row r="14" spans="1:13" ht="14.25" x14ac:dyDescent="0.2">
      <c r="A14" s="9" t="s">
        <v>0</v>
      </c>
      <c r="B14" s="27">
        <v>91056.767959999997</v>
      </c>
      <c r="C14" s="27">
        <v>112459.91736000001</v>
      </c>
      <c r="D14" s="28">
        <f t="shared" si="0"/>
        <v>23.50528124323732</v>
      </c>
      <c r="E14" s="28">
        <f t="shared" si="1"/>
        <v>0.59463859273813946</v>
      </c>
      <c r="F14" s="27">
        <v>1217092.8565</v>
      </c>
      <c r="G14" s="27">
        <v>1282261.92435</v>
      </c>
      <c r="H14" s="28">
        <f t="shared" si="2"/>
        <v>5.3544861020224053</v>
      </c>
      <c r="I14" s="28">
        <f t="shared" si="3"/>
        <v>0.91435170253349274</v>
      </c>
      <c r="J14" s="27">
        <v>2288562.6926699998</v>
      </c>
      <c r="K14" s="27">
        <v>2005316.1425999999</v>
      </c>
      <c r="L14" s="28">
        <f t="shared" si="4"/>
        <v>-12.376613102066447</v>
      </c>
      <c r="M14" s="28">
        <f t="shared" si="5"/>
        <v>0.96656108740183766</v>
      </c>
    </row>
    <row r="15" spans="1:13" ht="14.25" x14ac:dyDescent="0.2">
      <c r="A15" s="9" t="s">
        <v>1</v>
      </c>
      <c r="B15" s="27">
        <v>14848.67002</v>
      </c>
      <c r="C15" s="27">
        <v>24619.768410000001</v>
      </c>
      <c r="D15" s="28">
        <f t="shared" si="0"/>
        <v>65.804535873173108</v>
      </c>
      <c r="E15" s="28">
        <f t="shared" si="1"/>
        <v>0.13017850968178318</v>
      </c>
      <c r="F15" s="27">
        <v>174709.62677</v>
      </c>
      <c r="G15" s="27">
        <v>184225.57245000001</v>
      </c>
      <c r="H15" s="28">
        <f t="shared" si="2"/>
        <v>5.4467208567318748</v>
      </c>
      <c r="I15" s="28">
        <f t="shared" si="3"/>
        <v>0.13136704960279733</v>
      </c>
      <c r="J15" s="27">
        <v>266271.37675</v>
      </c>
      <c r="K15" s="27">
        <v>280642.75942000002</v>
      </c>
      <c r="L15" s="28">
        <f t="shared" si="4"/>
        <v>5.3972690739092073</v>
      </c>
      <c r="M15" s="28">
        <f t="shared" si="5"/>
        <v>0.1352696290395122</v>
      </c>
    </row>
    <row r="16" spans="1:13" ht="14.25" x14ac:dyDescent="0.2">
      <c r="A16" s="9" t="s">
        <v>6</v>
      </c>
      <c r="B16" s="27">
        <v>71254.857780000006</v>
      </c>
      <c r="C16" s="27">
        <v>60244.318010000003</v>
      </c>
      <c r="D16" s="28">
        <f t="shared" si="0"/>
        <v>-15.452335620393967</v>
      </c>
      <c r="E16" s="28">
        <f t="shared" si="1"/>
        <v>0.31854546333391814</v>
      </c>
      <c r="F16" s="27">
        <v>572077.92860999994</v>
      </c>
      <c r="G16" s="27">
        <v>469950.50192000001</v>
      </c>
      <c r="H16" s="28">
        <f t="shared" si="2"/>
        <v>-17.852013088171908</v>
      </c>
      <c r="I16" s="28">
        <f t="shared" si="3"/>
        <v>0.3351109733331929</v>
      </c>
      <c r="J16" s="27">
        <v>912022.03182000003</v>
      </c>
      <c r="K16" s="27">
        <v>808378.85407</v>
      </c>
      <c r="L16" s="28">
        <f t="shared" si="4"/>
        <v>-11.36410899451335</v>
      </c>
      <c r="M16" s="28">
        <f t="shared" si="5"/>
        <v>0.38963808629670316</v>
      </c>
    </row>
    <row r="17" spans="1:13" ht="14.25" x14ac:dyDescent="0.2">
      <c r="A17" s="9" t="s">
        <v>7</v>
      </c>
      <c r="B17" s="27">
        <v>6022.5977899999998</v>
      </c>
      <c r="C17" s="27">
        <v>8456.8605499999994</v>
      </c>
      <c r="D17" s="28">
        <f t="shared" si="0"/>
        <v>40.418816678109927</v>
      </c>
      <c r="E17" s="28">
        <f t="shared" si="1"/>
        <v>4.4716159983799998E-2</v>
      </c>
      <c r="F17" s="27">
        <v>68128.413660000006</v>
      </c>
      <c r="G17" s="27">
        <v>107116.12321999999</v>
      </c>
      <c r="H17" s="28">
        <f t="shared" si="2"/>
        <v>57.226797844686509</v>
      </c>
      <c r="I17" s="28">
        <f t="shared" si="3"/>
        <v>7.6382061866683532E-2</v>
      </c>
      <c r="J17" s="27">
        <v>99871.805120000005</v>
      </c>
      <c r="K17" s="27">
        <v>145095.26001999999</v>
      </c>
      <c r="L17" s="28">
        <f t="shared" si="4"/>
        <v>45.281503469034305</v>
      </c>
      <c r="M17" s="28">
        <f t="shared" si="5"/>
        <v>6.993582175025552E-2</v>
      </c>
    </row>
    <row r="18" spans="1:13" ht="15.75" x14ac:dyDescent="0.25">
      <c r="A18" s="8" t="s">
        <v>30</v>
      </c>
      <c r="B18" s="25">
        <f>B19</f>
        <v>179649.28064000001</v>
      </c>
      <c r="C18" s="25">
        <f>C19</f>
        <v>287009.81959999999</v>
      </c>
      <c r="D18" s="26">
        <f t="shared" si="0"/>
        <v>59.761185003095129</v>
      </c>
      <c r="E18" s="26">
        <f t="shared" si="1"/>
        <v>1.5175817236521865</v>
      </c>
      <c r="F18" s="25">
        <f>F19</f>
        <v>1526095.3737699999</v>
      </c>
      <c r="G18" s="25">
        <f>G19</f>
        <v>2082758.98832</v>
      </c>
      <c r="H18" s="26">
        <f t="shared" si="2"/>
        <v>36.476331959177777</v>
      </c>
      <c r="I18" s="26">
        <f t="shared" si="3"/>
        <v>1.4851678824532561</v>
      </c>
      <c r="J18" s="25">
        <f>J19</f>
        <v>2349451.6039</v>
      </c>
      <c r="K18" s="25">
        <f>K19</f>
        <v>3006492.5022</v>
      </c>
      <c r="L18" s="26">
        <f t="shared" si="4"/>
        <v>27.965713241734246</v>
      </c>
      <c r="M18" s="26">
        <f t="shared" si="5"/>
        <v>1.4491274470189885</v>
      </c>
    </row>
    <row r="19" spans="1:13" ht="14.25" x14ac:dyDescent="0.2">
      <c r="A19" s="9" t="s">
        <v>8</v>
      </c>
      <c r="B19" s="27">
        <v>179649.28064000001</v>
      </c>
      <c r="C19" s="27">
        <v>287009.81959999999</v>
      </c>
      <c r="D19" s="28">
        <f t="shared" si="0"/>
        <v>59.761185003095129</v>
      </c>
      <c r="E19" s="28">
        <f t="shared" si="1"/>
        <v>1.5175817236521865</v>
      </c>
      <c r="F19" s="27">
        <v>1526095.3737699999</v>
      </c>
      <c r="G19" s="27">
        <v>2082758.98832</v>
      </c>
      <c r="H19" s="28">
        <f t="shared" si="2"/>
        <v>36.476331959177777</v>
      </c>
      <c r="I19" s="28">
        <f t="shared" si="3"/>
        <v>1.4851678824532561</v>
      </c>
      <c r="J19" s="27">
        <v>2349451.6039</v>
      </c>
      <c r="K19" s="27">
        <v>3006492.5022</v>
      </c>
      <c r="L19" s="28">
        <f t="shared" si="4"/>
        <v>27.965713241734246</v>
      </c>
      <c r="M19" s="28">
        <f t="shared" si="5"/>
        <v>1.4491274470189885</v>
      </c>
    </row>
    <row r="20" spans="1:13" ht="15.75" x14ac:dyDescent="0.25">
      <c r="A20" s="8" t="s">
        <v>31</v>
      </c>
      <c r="B20" s="25">
        <f>B21</f>
        <v>426557.83648</v>
      </c>
      <c r="C20" s="25">
        <f>C21</f>
        <v>606163.71279999998</v>
      </c>
      <c r="D20" s="26">
        <f t="shared" si="0"/>
        <v>42.105867237635699</v>
      </c>
      <c r="E20" s="26">
        <f t="shared" si="1"/>
        <v>3.2051271742844327</v>
      </c>
      <c r="F20" s="25">
        <f>F21</f>
        <v>3428392.6302399999</v>
      </c>
      <c r="G20" s="25">
        <f>G21</f>
        <v>4322651.2502600001</v>
      </c>
      <c r="H20" s="26">
        <f t="shared" si="2"/>
        <v>26.083903346782044</v>
      </c>
      <c r="I20" s="26">
        <f t="shared" si="3"/>
        <v>3.0823839147663312</v>
      </c>
      <c r="J20" s="25">
        <f>J21</f>
        <v>5422000.0137599995</v>
      </c>
      <c r="K20" s="25">
        <f>K21</f>
        <v>6458559.2329700002</v>
      </c>
      <c r="L20" s="26">
        <f t="shared" si="4"/>
        <v>19.117654307993572</v>
      </c>
      <c r="M20" s="26">
        <f t="shared" si="5"/>
        <v>3.1130213848350152</v>
      </c>
    </row>
    <row r="21" spans="1:13" ht="14.25" x14ac:dyDescent="0.2">
      <c r="A21" s="9" t="s">
        <v>9</v>
      </c>
      <c r="B21" s="27">
        <v>426557.83648</v>
      </c>
      <c r="C21" s="27">
        <v>606163.71279999998</v>
      </c>
      <c r="D21" s="28">
        <f t="shared" si="0"/>
        <v>42.105867237635699</v>
      </c>
      <c r="E21" s="28">
        <f t="shared" si="1"/>
        <v>3.2051271742844327</v>
      </c>
      <c r="F21" s="27">
        <v>3428392.6302399999</v>
      </c>
      <c r="G21" s="27">
        <v>4322651.2502600001</v>
      </c>
      <c r="H21" s="28">
        <f t="shared" si="2"/>
        <v>26.083903346782044</v>
      </c>
      <c r="I21" s="28">
        <f t="shared" si="3"/>
        <v>3.0823839147663312</v>
      </c>
      <c r="J21" s="27">
        <v>5422000.0137599995</v>
      </c>
      <c r="K21" s="27">
        <v>6458559.2329700002</v>
      </c>
      <c r="L21" s="28">
        <f t="shared" si="4"/>
        <v>19.117654307993572</v>
      </c>
      <c r="M21" s="28">
        <f t="shared" si="5"/>
        <v>3.1130213848350152</v>
      </c>
    </row>
    <row r="22" spans="1:13" ht="16.5" x14ac:dyDescent="0.25">
      <c r="A22" s="13" t="s">
        <v>32</v>
      </c>
      <c r="B22" s="25">
        <f>B23+B27+B29</f>
        <v>9391689.9313199986</v>
      </c>
      <c r="C22" s="25">
        <f>C23+C27+C29</f>
        <v>14471000.505760001</v>
      </c>
      <c r="D22" s="26">
        <f t="shared" si="0"/>
        <v>54.083030972958312</v>
      </c>
      <c r="E22" s="26">
        <f t="shared" si="1"/>
        <v>76.516287565036762</v>
      </c>
      <c r="F22" s="25">
        <f>F23+F27+F29</f>
        <v>76583662.995360002</v>
      </c>
      <c r="G22" s="25">
        <f>G23+G27+G29</f>
        <v>106264446.76062</v>
      </c>
      <c r="H22" s="26">
        <f t="shared" si="2"/>
        <v>38.756025246609418</v>
      </c>
      <c r="I22" s="26">
        <f t="shared" si="3"/>
        <v>75.774750828389585</v>
      </c>
      <c r="J22" s="25">
        <f>J23+J27+J29</f>
        <v>124134001.08604001</v>
      </c>
      <c r="K22" s="25">
        <f>K23+K27+K29</f>
        <v>157214729.58147001</v>
      </c>
      <c r="L22" s="26">
        <f t="shared" si="4"/>
        <v>26.649208279769397</v>
      </c>
      <c r="M22" s="26">
        <f t="shared" si="5"/>
        <v>75.777398262415758</v>
      </c>
    </row>
    <row r="23" spans="1:13" ht="15.75" x14ac:dyDescent="0.25">
      <c r="A23" s="8" t="s">
        <v>33</v>
      </c>
      <c r="B23" s="25">
        <f>B24+B25+B26</f>
        <v>871325.29473000008</v>
      </c>
      <c r="C23" s="25">
        <f>C24+C25+C26</f>
        <v>1225227.48315</v>
      </c>
      <c r="D23" s="26">
        <f>(C23-B23)/B23*100</f>
        <v>40.616540178563795</v>
      </c>
      <c r="E23" s="26">
        <f t="shared" si="1"/>
        <v>6.4784641805503123</v>
      </c>
      <c r="F23" s="25">
        <f>F24+F25+F26</f>
        <v>6711638.4706300003</v>
      </c>
      <c r="G23" s="25">
        <f>G24+G25+G26</f>
        <v>9583975.9088700004</v>
      </c>
      <c r="H23" s="26">
        <f t="shared" si="2"/>
        <v>42.796367098872992</v>
      </c>
      <c r="I23" s="26">
        <f t="shared" si="3"/>
        <v>6.8341144058827439</v>
      </c>
      <c r="J23" s="25">
        <f>J24+J25+J26</f>
        <v>10862127.602510002</v>
      </c>
      <c r="K23" s="25">
        <f>K24+K25+K26</f>
        <v>14090862.19483</v>
      </c>
      <c r="L23" s="26">
        <f t="shared" si="4"/>
        <v>29.724697687899639</v>
      </c>
      <c r="M23" s="26">
        <f t="shared" si="5"/>
        <v>6.7917864899874028</v>
      </c>
    </row>
    <row r="24" spans="1:13" ht="14.25" x14ac:dyDescent="0.2">
      <c r="A24" s="9" t="s">
        <v>10</v>
      </c>
      <c r="B24" s="27">
        <v>568020.04535000003</v>
      </c>
      <c r="C24" s="27">
        <v>829831.58233</v>
      </c>
      <c r="D24" s="28">
        <f t="shared" si="0"/>
        <v>46.091953818051991</v>
      </c>
      <c r="E24" s="28">
        <f t="shared" si="1"/>
        <v>4.387784518343298</v>
      </c>
      <c r="F24" s="27">
        <v>4354709.0840800004</v>
      </c>
      <c r="G24" s="27">
        <v>6419452.8976800004</v>
      </c>
      <c r="H24" s="28">
        <f t="shared" si="2"/>
        <v>47.414047040439876</v>
      </c>
      <c r="I24" s="28">
        <f t="shared" si="3"/>
        <v>4.5775652968114828</v>
      </c>
      <c r="J24" s="27">
        <v>7008703.30889</v>
      </c>
      <c r="K24" s="27">
        <v>9348404.8067700006</v>
      </c>
      <c r="L24" s="28">
        <f t="shared" si="4"/>
        <v>33.382801279550094</v>
      </c>
      <c r="M24" s="28">
        <f t="shared" si="5"/>
        <v>4.5059250875967978</v>
      </c>
    </row>
    <row r="25" spans="1:13" ht="14.25" x14ac:dyDescent="0.2">
      <c r="A25" s="9" t="s">
        <v>11</v>
      </c>
      <c r="B25" s="27">
        <v>97893.038379999998</v>
      </c>
      <c r="C25" s="27">
        <v>157079.94119000001</v>
      </c>
      <c r="D25" s="28">
        <f t="shared" si="0"/>
        <v>60.460788417097667</v>
      </c>
      <c r="E25" s="28">
        <f t="shared" si="1"/>
        <v>0.83056965867764443</v>
      </c>
      <c r="F25" s="27">
        <v>856747.89861999999</v>
      </c>
      <c r="G25" s="27">
        <v>1095217.46166</v>
      </c>
      <c r="H25" s="28">
        <f t="shared" si="2"/>
        <v>27.834274635994209</v>
      </c>
      <c r="I25" s="28">
        <f t="shared" si="3"/>
        <v>0.78097456665951048</v>
      </c>
      <c r="J25" s="27">
        <v>1390994.92665</v>
      </c>
      <c r="K25" s="27">
        <v>1570123.73278</v>
      </c>
      <c r="L25" s="28">
        <f t="shared" si="4"/>
        <v>12.877746906051227</v>
      </c>
      <c r="M25" s="28">
        <f t="shared" si="5"/>
        <v>0.75679862654653185</v>
      </c>
    </row>
    <row r="26" spans="1:13" ht="14.25" x14ac:dyDescent="0.2">
      <c r="A26" s="9" t="s">
        <v>12</v>
      </c>
      <c r="B26" s="27">
        <v>205412.21100000001</v>
      </c>
      <c r="C26" s="27">
        <v>238315.95963</v>
      </c>
      <c r="D26" s="28">
        <f t="shared" si="0"/>
        <v>16.018399524456697</v>
      </c>
      <c r="E26" s="28">
        <f t="shared" si="1"/>
        <v>1.2601100035293715</v>
      </c>
      <c r="F26" s="27">
        <v>1500181.4879300001</v>
      </c>
      <c r="G26" s="27">
        <v>2069305.54953</v>
      </c>
      <c r="H26" s="28">
        <f t="shared" si="2"/>
        <v>37.937014033235144</v>
      </c>
      <c r="I26" s="28">
        <f t="shared" si="3"/>
        <v>1.4755745424117492</v>
      </c>
      <c r="J26" s="27">
        <v>2462429.3669699999</v>
      </c>
      <c r="K26" s="27">
        <v>3172333.6552800001</v>
      </c>
      <c r="L26" s="28">
        <f t="shared" si="4"/>
        <v>28.829427468351383</v>
      </c>
      <c r="M26" s="28">
        <f t="shared" si="5"/>
        <v>1.5290627758440722</v>
      </c>
    </row>
    <row r="27" spans="1:13" ht="15.75" x14ac:dyDescent="0.25">
      <c r="A27" s="8" t="s">
        <v>34</v>
      </c>
      <c r="B27" s="25">
        <f>B28</f>
        <v>1372153.21921</v>
      </c>
      <c r="C27" s="25">
        <f>C28</f>
        <v>2046142.3095499999</v>
      </c>
      <c r="D27" s="26">
        <f t="shared" si="0"/>
        <v>49.119083853335319</v>
      </c>
      <c r="E27" s="26">
        <f t="shared" si="1"/>
        <v>10.819100814363058</v>
      </c>
      <c r="F27" s="25">
        <f>F28</f>
        <v>11488635.12518</v>
      </c>
      <c r="G27" s="25">
        <f>G28</f>
        <v>15930376.93926</v>
      </c>
      <c r="H27" s="26">
        <f t="shared" si="2"/>
        <v>38.66204963150841</v>
      </c>
      <c r="I27" s="26">
        <f t="shared" si="3"/>
        <v>11.359588083999611</v>
      </c>
      <c r="J27" s="25">
        <f>J28</f>
        <v>18705833.387019999</v>
      </c>
      <c r="K27" s="25">
        <f>K28</f>
        <v>22697978.60904</v>
      </c>
      <c r="L27" s="26">
        <f t="shared" si="4"/>
        <v>21.341712712945231</v>
      </c>
      <c r="M27" s="26">
        <f t="shared" si="5"/>
        <v>10.940411050465233</v>
      </c>
    </row>
    <row r="28" spans="1:13" ht="14.25" x14ac:dyDescent="0.2">
      <c r="A28" s="9" t="s">
        <v>13</v>
      </c>
      <c r="B28" s="27">
        <v>1372153.21921</v>
      </c>
      <c r="C28" s="27">
        <v>2046142.3095499999</v>
      </c>
      <c r="D28" s="28">
        <f t="shared" si="0"/>
        <v>49.119083853335319</v>
      </c>
      <c r="E28" s="28">
        <f t="shared" si="1"/>
        <v>10.819100814363058</v>
      </c>
      <c r="F28" s="27">
        <v>11488635.12518</v>
      </c>
      <c r="G28" s="27">
        <v>15930376.93926</v>
      </c>
      <c r="H28" s="28">
        <f t="shared" si="2"/>
        <v>38.66204963150841</v>
      </c>
      <c r="I28" s="28">
        <f t="shared" si="3"/>
        <v>11.359588083999611</v>
      </c>
      <c r="J28" s="27">
        <v>18705833.387019999</v>
      </c>
      <c r="K28" s="27">
        <v>22697978.60904</v>
      </c>
      <c r="L28" s="28">
        <f t="shared" si="4"/>
        <v>21.341712712945231</v>
      </c>
      <c r="M28" s="28">
        <f t="shared" si="5"/>
        <v>10.940411050465233</v>
      </c>
    </row>
    <row r="29" spans="1:13" ht="15.75" x14ac:dyDescent="0.25">
      <c r="A29" s="8" t="s">
        <v>35</v>
      </c>
      <c r="B29" s="25">
        <f>B30+B31+B32+B33+B34+B35+B36+B37+B38+B39+B40+B41</f>
        <v>7148211.4173799986</v>
      </c>
      <c r="C29" s="25">
        <f>C30+C31+C32+C33+C34+C35+C36+C37+C38+C39+C40+C41</f>
        <v>11199630.713060001</v>
      </c>
      <c r="D29" s="26">
        <f t="shared" si="0"/>
        <v>56.677384860630639</v>
      </c>
      <c r="E29" s="26">
        <f t="shared" si="1"/>
        <v>59.218722570123383</v>
      </c>
      <c r="F29" s="25">
        <f>F30+F31+F32+F33+F34+F35+F36+F37+F38+F39+F40+F41</f>
        <v>58383389.399550006</v>
      </c>
      <c r="G29" s="25">
        <f>G30+G31+G32+G33+G34+G35+G36+G37+G38+G39+G40+G41</f>
        <v>80750093.912489995</v>
      </c>
      <c r="H29" s="26">
        <f t="shared" si="2"/>
        <v>38.310048017034759</v>
      </c>
      <c r="I29" s="26">
        <f t="shared" si="3"/>
        <v>57.581048338507237</v>
      </c>
      <c r="J29" s="25">
        <f>J30+J31+J32+J33+J34+J35+J36+J37+J38+J39+J40+J41</f>
        <v>94566040.096510008</v>
      </c>
      <c r="K29" s="25">
        <f>K30+K31+K32+K33+K34+K35+K36+K37+K38+K39+K40+K41</f>
        <v>120425888.77760001</v>
      </c>
      <c r="L29" s="26">
        <f t="shared" si="4"/>
        <v>27.345808976138319</v>
      </c>
      <c r="M29" s="26">
        <f t="shared" si="5"/>
        <v>58.045200721963127</v>
      </c>
    </row>
    <row r="30" spans="1:13" ht="14.25" x14ac:dyDescent="0.2">
      <c r="A30" s="24" t="s">
        <v>14</v>
      </c>
      <c r="B30" s="27">
        <v>1538161.0897299999</v>
      </c>
      <c r="C30" s="27">
        <v>1742118.37197</v>
      </c>
      <c r="D30" s="28">
        <f t="shared" si="0"/>
        <v>13.259812876673507</v>
      </c>
      <c r="E30" s="28">
        <f t="shared" si="1"/>
        <v>9.2115559161878018</v>
      </c>
      <c r="F30" s="27">
        <v>10317692.03954</v>
      </c>
      <c r="G30" s="27">
        <v>12867653.488840001</v>
      </c>
      <c r="H30" s="28">
        <f t="shared" si="2"/>
        <v>24.714455902811448</v>
      </c>
      <c r="I30" s="28">
        <f t="shared" si="3"/>
        <v>9.1756299174960319</v>
      </c>
      <c r="J30" s="27">
        <v>16234270.25791</v>
      </c>
      <c r="K30" s="27">
        <v>19668397.228489999</v>
      </c>
      <c r="L30" s="28">
        <f t="shared" si="4"/>
        <v>21.153565365260267</v>
      </c>
      <c r="M30" s="28">
        <f t="shared" si="5"/>
        <v>9.4801547789727483</v>
      </c>
    </row>
    <row r="31" spans="1:13" ht="14.25" x14ac:dyDescent="0.2">
      <c r="A31" s="9" t="s">
        <v>15</v>
      </c>
      <c r="B31" s="27">
        <v>1543627.02574</v>
      </c>
      <c r="C31" s="27">
        <v>2420027.73165</v>
      </c>
      <c r="D31" s="28">
        <f t="shared" si="0"/>
        <v>56.775418627427953</v>
      </c>
      <c r="E31" s="28">
        <f t="shared" si="1"/>
        <v>12.796042523569106</v>
      </c>
      <c r="F31" s="27">
        <v>14533005.76193</v>
      </c>
      <c r="G31" s="27">
        <v>18787958.325959999</v>
      </c>
      <c r="H31" s="28">
        <f t="shared" si="2"/>
        <v>29.27785644437078</v>
      </c>
      <c r="I31" s="28">
        <f t="shared" si="3"/>
        <v>13.39726412852667</v>
      </c>
      <c r="J31" s="27">
        <v>25164968.3387</v>
      </c>
      <c r="K31" s="27">
        <v>29800234.364050001</v>
      </c>
      <c r="L31" s="28">
        <f t="shared" si="4"/>
        <v>18.419518606036338</v>
      </c>
      <c r="M31" s="28">
        <f t="shared" si="5"/>
        <v>14.363693743770584</v>
      </c>
    </row>
    <row r="32" spans="1:13" ht="14.25" x14ac:dyDescent="0.2">
      <c r="A32" s="9" t="s">
        <v>16</v>
      </c>
      <c r="B32" s="27">
        <v>120028.25627</v>
      </c>
      <c r="C32" s="27">
        <v>58623.438580000002</v>
      </c>
      <c r="D32" s="28">
        <f t="shared" si="0"/>
        <v>-51.158635139938781</v>
      </c>
      <c r="E32" s="28">
        <f t="shared" si="1"/>
        <v>0.30997496563234134</v>
      </c>
      <c r="F32" s="27">
        <v>761936.21291</v>
      </c>
      <c r="G32" s="27">
        <v>869583.87352000002</v>
      </c>
      <c r="H32" s="28">
        <f t="shared" si="2"/>
        <v>14.128172251961907</v>
      </c>
      <c r="I32" s="28">
        <f t="shared" si="3"/>
        <v>0.620080406467449</v>
      </c>
      <c r="J32" s="27">
        <v>1114673.07357</v>
      </c>
      <c r="K32" s="27">
        <v>1482654.0155100001</v>
      </c>
      <c r="L32" s="28">
        <f t="shared" si="4"/>
        <v>33.012454563153248</v>
      </c>
      <c r="M32" s="28">
        <f t="shared" si="5"/>
        <v>0.71463827923610457</v>
      </c>
    </row>
    <row r="33" spans="1:13" ht="14.25" x14ac:dyDescent="0.2">
      <c r="A33" s="9" t="s">
        <v>17</v>
      </c>
      <c r="B33" s="27">
        <v>849844.22594999999</v>
      </c>
      <c r="C33" s="27">
        <v>1209154.2555800001</v>
      </c>
      <c r="D33" s="28">
        <f t="shared" si="0"/>
        <v>42.279516487665106</v>
      </c>
      <c r="E33" s="28">
        <f t="shared" si="1"/>
        <v>6.3934760207921233</v>
      </c>
      <c r="F33" s="27">
        <v>6538005.3851800002</v>
      </c>
      <c r="G33" s="27">
        <v>9079969.6498399992</v>
      </c>
      <c r="H33" s="28">
        <f t="shared" si="2"/>
        <v>38.879812953687484</v>
      </c>
      <c r="I33" s="28">
        <f t="shared" si="3"/>
        <v>6.4747190496919824</v>
      </c>
      <c r="J33" s="27">
        <v>10606168.6941</v>
      </c>
      <c r="K33" s="27">
        <v>13589833.53716</v>
      </c>
      <c r="L33" s="28">
        <f t="shared" si="4"/>
        <v>28.131410400060417</v>
      </c>
      <c r="M33" s="28">
        <f t="shared" si="5"/>
        <v>6.5502910001295742</v>
      </c>
    </row>
    <row r="34" spans="1:13" ht="14.25" x14ac:dyDescent="0.2">
      <c r="A34" s="9" t="s">
        <v>18</v>
      </c>
      <c r="B34" s="27">
        <v>570508.73341999995</v>
      </c>
      <c r="C34" s="27">
        <v>759334.56091999996</v>
      </c>
      <c r="D34" s="28">
        <f t="shared" si="0"/>
        <v>33.097797884364596</v>
      </c>
      <c r="E34" s="28">
        <f t="shared" si="1"/>
        <v>4.0150272676930037</v>
      </c>
      <c r="F34" s="27">
        <v>4590101.0626699999</v>
      </c>
      <c r="G34" s="27">
        <v>5959641.19111</v>
      </c>
      <c r="H34" s="28">
        <f t="shared" si="2"/>
        <v>29.836818617744271</v>
      </c>
      <c r="I34" s="28">
        <f t="shared" si="3"/>
        <v>4.2496840669603877</v>
      </c>
      <c r="J34" s="27">
        <v>7369463.2089900002</v>
      </c>
      <c r="K34" s="27">
        <v>8908832.4572500009</v>
      </c>
      <c r="L34" s="28">
        <f t="shared" si="4"/>
        <v>20.88848542431321</v>
      </c>
      <c r="M34" s="28">
        <f t="shared" si="5"/>
        <v>4.2940514986309406</v>
      </c>
    </row>
    <row r="35" spans="1:13" ht="14.25" x14ac:dyDescent="0.2">
      <c r="A35" s="9" t="s">
        <v>19</v>
      </c>
      <c r="B35" s="27">
        <v>614926.77896999998</v>
      </c>
      <c r="C35" s="27">
        <v>1023526.3624700001</v>
      </c>
      <c r="D35" s="28">
        <f t="shared" si="0"/>
        <v>66.44686773674141</v>
      </c>
      <c r="E35" s="28">
        <f t="shared" si="1"/>
        <v>5.4119573453112446</v>
      </c>
      <c r="F35" s="27">
        <v>5123167.4717800003</v>
      </c>
      <c r="G35" s="27">
        <v>7635780.6353099998</v>
      </c>
      <c r="H35" s="28">
        <f t="shared" si="2"/>
        <v>49.044134851539681</v>
      </c>
      <c r="I35" s="28">
        <f t="shared" si="3"/>
        <v>5.444900836158852</v>
      </c>
      <c r="J35" s="27">
        <v>7854766.93769</v>
      </c>
      <c r="K35" s="27">
        <v>10765120.632549999</v>
      </c>
      <c r="L35" s="28">
        <f t="shared" si="4"/>
        <v>37.05206937324995</v>
      </c>
      <c r="M35" s="28">
        <f t="shared" si="5"/>
        <v>5.1887812019099675</v>
      </c>
    </row>
    <row r="36" spans="1:13" ht="14.25" x14ac:dyDescent="0.2">
      <c r="A36" s="9" t="s">
        <v>20</v>
      </c>
      <c r="B36" s="27">
        <v>864653.32877000002</v>
      </c>
      <c r="C36" s="27">
        <v>2295472.7749299998</v>
      </c>
      <c r="D36" s="28">
        <f t="shared" si="0"/>
        <v>165.47897273412354</v>
      </c>
      <c r="E36" s="28">
        <f t="shared" si="1"/>
        <v>12.137450681060031</v>
      </c>
      <c r="F36" s="27">
        <v>7842597.7515599998</v>
      </c>
      <c r="G36" s="27">
        <v>13232075.283229999</v>
      </c>
      <c r="H36" s="28">
        <f t="shared" si="2"/>
        <v>68.720565588079012</v>
      </c>
      <c r="I36" s="28">
        <f t="shared" si="3"/>
        <v>9.4354907788482958</v>
      </c>
      <c r="J36" s="27">
        <v>12239500.937480001</v>
      </c>
      <c r="K36" s="27">
        <v>17992668.745039999</v>
      </c>
      <c r="L36" s="28">
        <f t="shared" si="4"/>
        <v>47.004921499230036</v>
      </c>
      <c r="M36" s="28">
        <f t="shared" si="5"/>
        <v>8.6724547307132021</v>
      </c>
    </row>
    <row r="37" spans="1:13" ht="14.25" x14ac:dyDescent="0.2">
      <c r="A37" s="10" t="s">
        <v>21</v>
      </c>
      <c r="B37" s="27">
        <v>318562.36916</v>
      </c>
      <c r="C37" s="27">
        <v>421342.50517000002</v>
      </c>
      <c r="D37" s="28">
        <f t="shared" si="0"/>
        <v>32.263740466589141</v>
      </c>
      <c r="E37" s="28">
        <f t="shared" si="1"/>
        <v>2.2278738969104555</v>
      </c>
      <c r="F37" s="27">
        <v>2386697.29146</v>
      </c>
      <c r="G37" s="27">
        <v>3002775.0068600001</v>
      </c>
      <c r="H37" s="28">
        <f t="shared" si="2"/>
        <v>25.812980875472924</v>
      </c>
      <c r="I37" s="28">
        <f t="shared" si="3"/>
        <v>2.1412103001024909</v>
      </c>
      <c r="J37" s="27">
        <v>3565980.0693600001</v>
      </c>
      <c r="K37" s="27">
        <v>4373469.4823700003</v>
      </c>
      <c r="L37" s="28">
        <f t="shared" si="4"/>
        <v>22.644249191076479</v>
      </c>
      <c r="M37" s="28">
        <f t="shared" si="5"/>
        <v>2.108009469827274</v>
      </c>
    </row>
    <row r="38" spans="1:13" ht="14.25" x14ac:dyDescent="0.2">
      <c r="A38" s="9" t="s">
        <v>22</v>
      </c>
      <c r="B38" s="27">
        <v>187487.85428999999</v>
      </c>
      <c r="C38" s="27">
        <v>452717.26163000002</v>
      </c>
      <c r="D38" s="28">
        <f t="shared" si="0"/>
        <v>141.46484760007547</v>
      </c>
      <c r="E38" s="28">
        <f t="shared" si="1"/>
        <v>2.3937698131341332</v>
      </c>
      <c r="F38" s="27">
        <v>2150457.3058199999</v>
      </c>
      <c r="G38" s="27">
        <v>3368933.85415</v>
      </c>
      <c r="H38" s="28">
        <f t="shared" si="2"/>
        <v>56.661275954296507</v>
      </c>
      <c r="I38" s="28">
        <f t="shared" si="3"/>
        <v>2.4023098142185537</v>
      </c>
      <c r="J38" s="27">
        <v>3528219.6143700001</v>
      </c>
      <c r="K38" s="27">
        <v>4996499.2310800003</v>
      </c>
      <c r="L38" s="28">
        <f t="shared" si="4"/>
        <v>41.615312457588516</v>
      </c>
      <c r="M38" s="28">
        <f t="shared" si="5"/>
        <v>2.4083094068816138</v>
      </c>
    </row>
    <row r="39" spans="1:13" ht="14.25" x14ac:dyDescent="0.2">
      <c r="A39" s="9" t="s">
        <v>23</v>
      </c>
      <c r="B39" s="27">
        <v>177409.4436</v>
      </c>
      <c r="C39" s="27">
        <v>284721.89536999998</v>
      </c>
      <c r="D39" s="28">
        <f>(C39-B39)/B39*100</f>
        <v>60.488579182940391</v>
      </c>
      <c r="E39" s="28">
        <f t="shared" si="1"/>
        <v>1.5054841863575112</v>
      </c>
      <c r="F39" s="27">
        <v>1239412.4796899999</v>
      </c>
      <c r="G39" s="27">
        <v>1857123.4734199999</v>
      </c>
      <c r="H39" s="28">
        <f t="shared" si="2"/>
        <v>49.839016780313599</v>
      </c>
      <c r="I39" s="28">
        <f t="shared" si="3"/>
        <v>1.3242723483326291</v>
      </c>
      <c r="J39" s="27">
        <v>2302872.9687000001</v>
      </c>
      <c r="K39" s="27">
        <v>2896731.8735099998</v>
      </c>
      <c r="L39" s="28">
        <f t="shared" si="4"/>
        <v>25.787740482500009</v>
      </c>
      <c r="M39" s="28">
        <f t="shared" si="5"/>
        <v>1.3962228947806747</v>
      </c>
    </row>
    <row r="40" spans="1:13" ht="14.25" x14ac:dyDescent="0.2">
      <c r="A40" s="9" t="s">
        <v>24</v>
      </c>
      <c r="B40" s="27">
        <v>355292.08405</v>
      </c>
      <c r="C40" s="27">
        <v>522884.80116999999</v>
      </c>
      <c r="D40" s="28">
        <f>(C40-B40)/B40*100</f>
        <v>47.170405602511195</v>
      </c>
      <c r="E40" s="28">
        <f t="shared" si="1"/>
        <v>2.7647849085338381</v>
      </c>
      <c r="F40" s="27">
        <v>2840123.9876700002</v>
      </c>
      <c r="G40" s="27">
        <v>4001777.0676799999</v>
      </c>
      <c r="H40" s="28">
        <f t="shared" si="2"/>
        <v>40.901491802933734</v>
      </c>
      <c r="I40" s="28">
        <f t="shared" si="3"/>
        <v>2.8535758611467155</v>
      </c>
      <c r="J40" s="27">
        <v>4482195.4771499997</v>
      </c>
      <c r="K40" s="27">
        <v>5824410.5915799998</v>
      </c>
      <c r="L40" s="28">
        <f t="shared" si="4"/>
        <v>29.945483664702781</v>
      </c>
      <c r="M40" s="28">
        <f t="shared" si="5"/>
        <v>2.8073621486800602</v>
      </c>
    </row>
    <row r="41" spans="1:13" ht="14.25" x14ac:dyDescent="0.2">
      <c r="A41" s="9" t="s">
        <v>25</v>
      </c>
      <c r="B41" s="27">
        <v>7710.2274299999999</v>
      </c>
      <c r="C41" s="27">
        <v>9706.7536199999995</v>
      </c>
      <c r="D41" s="28">
        <f t="shared" si="0"/>
        <v>25.894517485069823</v>
      </c>
      <c r="E41" s="28">
        <f t="shared" si="1"/>
        <v>5.1325044941795787E-2</v>
      </c>
      <c r="F41" s="27">
        <v>60192.649340000004</v>
      </c>
      <c r="G41" s="27">
        <v>86822.062569999995</v>
      </c>
      <c r="H41" s="28">
        <f t="shared" si="2"/>
        <v>44.240307615607591</v>
      </c>
      <c r="I41" s="28">
        <f t="shared" si="3"/>
        <v>6.1910830557174168E-2</v>
      </c>
      <c r="J41" s="27">
        <v>102960.51849</v>
      </c>
      <c r="K41" s="27">
        <v>127036.61900999999</v>
      </c>
      <c r="L41" s="28">
        <f t="shared" si="4"/>
        <v>23.3838182568383</v>
      </c>
      <c r="M41" s="28">
        <f t="shared" si="5"/>
        <v>6.1231568430380502E-2</v>
      </c>
    </row>
    <row r="42" spans="1:13" ht="15.75" x14ac:dyDescent="0.25">
      <c r="A42" s="14" t="s">
        <v>36</v>
      </c>
      <c r="B42" s="25">
        <f>B43</f>
        <v>322478.51418</v>
      </c>
      <c r="C42" s="25">
        <f>C43</f>
        <v>509238.01679999998</v>
      </c>
      <c r="D42" s="26">
        <f t="shared" si="0"/>
        <v>57.913781665390331</v>
      </c>
      <c r="E42" s="26">
        <f t="shared" si="1"/>
        <v>2.6926267134748763</v>
      </c>
      <c r="F42" s="25">
        <f>F43</f>
        <v>2544604.2571999999</v>
      </c>
      <c r="G42" s="25">
        <f>G43</f>
        <v>3802649.6455700002</v>
      </c>
      <c r="H42" s="26">
        <f t="shared" si="2"/>
        <v>49.439726621942881</v>
      </c>
      <c r="I42" s="26">
        <f t="shared" si="3"/>
        <v>2.7115826427801331</v>
      </c>
      <c r="J42" s="25">
        <f>J43</f>
        <v>4007230.6187900002</v>
      </c>
      <c r="K42" s="25">
        <f>K43</f>
        <v>5527839.8321200004</v>
      </c>
      <c r="L42" s="26">
        <f t="shared" si="4"/>
        <v>37.946635918577464</v>
      </c>
      <c r="M42" s="26">
        <f t="shared" si="5"/>
        <v>2.6644152338940534</v>
      </c>
    </row>
    <row r="43" spans="1:13" ht="14.25" x14ac:dyDescent="0.2">
      <c r="A43" s="9" t="s">
        <v>26</v>
      </c>
      <c r="B43" s="27">
        <v>322478.51418</v>
      </c>
      <c r="C43" s="27">
        <v>509238.01679999998</v>
      </c>
      <c r="D43" s="28">
        <f t="shared" si="0"/>
        <v>57.913781665390331</v>
      </c>
      <c r="E43" s="28">
        <f t="shared" si="1"/>
        <v>2.6926267134748763</v>
      </c>
      <c r="F43" s="27">
        <v>2544604.2571999999</v>
      </c>
      <c r="G43" s="27">
        <v>3802649.6455700002</v>
      </c>
      <c r="H43" s="28">
        <f t="shared" si="2"/>
        <v>49.439726621942881</v>
      </c>
      <c r="I43" s="28">
        <f t="shared" si="3"/>
        <v>2.7115826427801331</v>
      </c>
      <c r="J43" s="27">
        <v>4007230.6187900002</v>
      </c>
      <c r="K43" s="27">
        <v>5527839.8321200004</v>
      </c>
      <c r="L43" s="28">
        <f t="shared" si="4"/>
        <v>37.946635918577464</v>
      </c>
      <c r="M43" s="28">
        <f t="shared" si="5"/>
        <v>2.6644152338940534</v>
      </c>
    </row>
    <row r="44" spans="1:13" ht="15.75" x14ac:dyDescent="0.25">
      <c r="A44" s="8" t="s">
        <v>37</v>
      </c>
      <c r="B44" s="25">
        <f>B8+B22+B42</f>
        <v>11392993.139939999</v>
      </c>
      <c r="C44" s="25">
        <f>C8+C22+C42</f>
        <v>17304908.014050003</v>
      </c>
      <c r="D44" s="26">
        <f t="shared" si="0"/>
        <v>51.890796399980445</v>
      </c>
      <c r="E44" s="26">
        <f t="shared" si="1"/>
        <v>91.500744358519981</v>
      </c>
      <c r="F44" s="29">
        <f>F8+F22+F42</f>
        <v>94023736.385690004</v>
      </c>
      <c r="G44" s="29">
        <f>G8+G22+G42</f>
        <v>128020509.31231</v>
      </c>
      <c r="H44" s="30">
        <f t="shared" si="2"/>
        <v>36.157649369690596</v>
      </c>
      <c r="I44" s="30">
        <f t="shared" si="3"/>
        <v>91.28850231457433</v>
      </c>
      <c r="J44" s="29">
        <f>J8+J22+J42</f>
        <v>152143275.24506</v>
      </c>
      <c r="K44" s="29">
        <f>K8+K22+K42</f>
        <v>190146058.66835001</v>
      </c>
      <c r="L44" s="30">
        <f t="shared" si="4"/>
        <v>24.978286659123267</v>
      </c>
      <c r="M44" s="30">
        <f t="shared" si="5"/>
        <v>91.650277643186627</v>
      </c>
    </row>
    <row r="45" spans="1:13" ht="15" x14ac:dyDescent="0.25">
      <c r="A45" s="15" t="s">
        <v>38</v>
      </c>
      <c r="B45" s="19">
        <f>B46-B44</f>
        <v>1063460.3330600001</v>
      </c>
      <c r="C45" s="19">
        <f>C46-C44</f>
        <v>1607405.9079499952</v>
      </c>
      <c r="D45" s="20">
        <f t="shared" si="0"/>
        <v>51.148647296025274</v>
      </c>
      <c r="E45" s="20">
        <f>C45/C$46*100</f>
        <v>8.4992556414800156</v>
      </c>
      <c r="F45" s="19">
        <f>F46-F44</f>
        <v>8382138.0473100096</v>
      </c>
      <c r="G45" s="19">
        <f>G46-G44</f>
        <v>12216767.087690011</v>
      </c>
      <c r="H45" s="21">
        <f t="shared" si="2"/>
        <v>45.747624517000261</v>
      </c>
      <c r="I45" s="20">
        <f>G45/G$46*100</f>
        <v>8.7114976854256767</v>
      </c>
      <c r="J45" s="19">
        <f>J46-J44</f>
        <v>13576329.688939989</v>
      </c>
      <c r="K45" s="19">
        <f>K46-K44</f>
        <v>17323098.608649969</v>
      </c>
      <c r="L45" s="21">
        <f t="shared" si="4"/>
        <v>27.59780445492791</v>
      </c>
      <c r="M45" s="20">
        <f>K45/K$46*100</f>
        <v>8.3497223568133752</v>
      </c>
    </row>
    <row r="46" spans="1:13" s="12" customFormat="1" ht="22.5" customHeight="1" x14ac:dyDescent="0.3">
      <c r="A46" s="11" t="s">
        <v>43</v>
      </c>
      <c r="B46" s="22">
        <v>12456453.472999999</v>
      </c>
      <c r="C46" s="22">
        <v>18912313.921999998</v>
      </c>
      <c r="D46" s="31">
        <f t="shared" si="0"/>
        <v>51.827435979216773</v>
      </c>
      <c r="E46" s="23">
        <f t="shared" ref="E46" si="6">C46/C$46*100</f>
        <v>100</v>
      </c>
      <c r="F46" s="22">
        <v>102405874.43300001</v>
      </c>
      <c r="G46" s="22">
        <v>140237276.40000001</v>
      </c>
      <c r="H46" s="31">
        <f t="shared" si="2"/>
        <v>36.942609177905645</v>
      </c>
      <c r="I46" s="23">
        <f t="shared" ref="I46" si="7">G46/G$46*100</f>
        <v>100</v>
      </c>
      <c r="J46" s="22">
        <v>165719604.93399999</v>
      </c>
      <c r="K46" s="22">
        <v>207469157.27699998</v>
      </c>
      <c r="L46" s="31">
        <f t="shared" si="4"/>
        <v>25.19288671948458</v>
      </c>
      <c r="M46" s="23">
        <f t="shared" ref="M46" si="8">K46/K$46*100</f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2021-10-01T11:04:15Z</dcterms:modified>
</cp:coreProperties>
</file>